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0875659a477b22d5/Personal/Soap/Basic landscape/"/>
    </mc:Choice>
  </mc:AlternateContent>
  <xr:revisionPtr revIDLastSave="0" documentId="13_ncr:40009_{7E7DDD85-F509-4540-B379-D5D0BD297782}" xr6:coauthVersionLast="45" xr6:coauthVersionMax="45" xr10:uidLastSave="{00000000-0000-0000-0000-000000000000}"/>
  <bookViews>
    <workbookView xWindow="-120" yWindow="-120" windowWidth="24240" windowHeight="17640"/>
  </bookViews>
  <sheets>
    <sheet name="Landscape plan with numbers" sheetId="1" r:id="rId1"/>
  </sheets>
  <definedNames>
    <definedName name="_xlnm.Print_Area" localSheetId="0">'Landscape plan with numbers'!$A$1:$M$47</definedName>
  </definedNames>
  <calcPr calcId="0"/>
</workbook>
</file>

<file path=xl/calcChain.xml><?xml version="1.0" encoding="utf-8"?>
<calcChain xmlns="http://schemas.openxmlformats.org/spreadsheetml/2006/main">
  <c r="F15" i="1" l="1"/>
  <c r="F24" i="1" s="1"/>
  <c r="H24" i="1" s="1"/>
  <c r="G10" i="1"/>
  <c r="K10" i="1"/>
  <c r="S24" i="1"/>
  <c r="R33" i="1"/>
  <c r="S25" i="1"/>
  <c r="S26" i="1"/>
  <c r="S27" i="1"/>
  <c r="S28" i="1"/>
  <c r="S29" i="1"/>
  <c r="S30" i="1"/>
  <c r="S14" i="1"/>
  <c r="S13" i="1"/>
  <c r="S11" i="1"/>
  <c r="F23" i="1" l="1"/>
  <c r="G23" i="1" s="1"/>
  <c r="G30" i="1"/>
  <c r="G24" i="1"/>
  <c r="F25" i="1"/>
  <c r="F27" i="1"/>
  <c r="H27" i="1" s="1"/>
  <c r="F26" i="1"/>
  <c r="H26" i="1" s="1"/>
  <c r="F29" i="1"/>
  <c r="H29" i="1" s="1"/>
  <c r="F28" i="1"/>
  <c r="H28" i="1" s="1"/>
  <c r="S33" i="1"/>
  <c r="J15" i="1" s="1"/>
  <c r="J26" i="1" s="1"/>
  <c r="L26" i="1" s="1"/>
  <c r="K30" i="1" l="1"/>
  <c r="J28" i="1"/>
  <c r="L28" i="1" s="1"/>
  <c r="J24" i="1"/>
  <c r="L24" i="1" s="1"/>
  <c r="J27" i="1"/>
  <c r="L27" i="1" s="1"/>
  <c r="J29" i="1"/>
  <c r="L29" i="1" s="1"/>
  <c r="J23" i="1"/>
  <c r="K23" i="1" s="1"/>
  <c r="J25" i="1"/>
  <c r="L25" i="1" s="1"/>
  <c r="K26" i="1"/>
  <c r="G25" i="1"/>
  <c r="H25" i="1"/>
  <c r="G29" i="1"/>
  <c r="H23" i="1"/>
  <c r="G27" i="1"/>
  <c r="G26" i="1"/>
  <c r="G28" i="1"/>
  <c r="F31" i="1"/>
  <c r="R32" i="1"/>
  <c r="K24" i="1" l="1"/>
  <c r="K28" i="1"/>
  <c r="S32" i="1"/>
  <c r="K27" i="1"/>
  <c r="K25" i="1"/>
  <c r="J31" i="1"/>
  <c r="K29" i="1"/>
  <c r="L23" i="1"/>
  <c r="L31" i="1" s="1"/>
  <c r="H31" i="1"/>
  <c r="G31" i="1"/>
  <c r="K31" i="1" l="1"/>
</calcChain>
</file>

<file path=xl/comments1.xml><?xml version="1.0" encoding="utf-8"?>
<comments xmlns="http://schemas.openxmlformats.org/spreadsheetml/2006/main">
  <authors>
    <author>Lisa Cunningham</author>
  </authors>
  <commentList>
    <comment ref="R32" authorId="0" shapeId="0">
      <text>
        <r>
          <rPr>
            <b/>
            <sz val="9"/>
            <color indexed="81"/>
            <rFont val="Tahoma"/>
            <family val="2"/>
          </rPr>
          <t>Lisa Cunningham:</t>
        </r>
        <r>
          <rPr>
            <sz val="9"/>
            <color indexed="81"/>
            <rFont val="Tahoma"/>
            <family val="2"/>
          </rPr>
          <t xml:space="preserve">
Sum of grossed up oils</t>
        </r>
      </text>
    </comment>
    <comment ref="R33" authorId="0" shapeId="0">
      <text>
        <r>
          <rPr>
            <b/>
            <sz val="9"/>
            <color indexed="81"/>
            <rFont val="Tahoma"/>
            <family val="2"/>
          </rPr>
          <t>Lisa Cunningham:</t>
        </r>
        <r>
          <rPr>
            <sz val="9"/>
            <color indexed="81"/>
            <rFont val="Tahoma"/>
            <family val="2"/>
          </rPr>
          <t xml:space="preserve">
Sum of oils I used</t>
        </r>
      </text>
    </comment>
  </commentList>
</comments>
</file>

<file path=xl/sharedStrings.xml><?xml version="1.0" encoding="utf-8"?>
<sst xmlns="http://schemas.openxmlformats.org/spreadsheetml/2006/main" count="41" uniqueCount="38">
  <si>
    <t>Layers</t>
  </si>
  <si>
    <t>Sky</t>
  </si>
  <si>
    <t>Snow</t>
  </si>
  <si>
    <t>Mountains</t>
  </si>
  <si>
    <t>Dark green grass</t>
  </si>
  <si>
    <t>Light green grass</t>
  </si>
  <si>
    <t>Brown foreground</t>
  </si>
  <si>
    <t>Path</t>
  </si>
  <si>
    <t>Lisa's amounts</t>
  </si>
  <si>
    <t xml:space="preserve">e.g. </t>
  </si>
  <si>
    <r>
      <t xml:space="preserve">Enter total </t>
    </r>
    <r>
      <rPr>
        <b/>
        <sz val="14"/>
        <color theme="1"/>
        <rFont val="Calibri"/>
        <family val="2"/>
        <scheme val="minor"/>
      </rPr>
      <t>oils</t>
    </r>
    <r>
      <rPr>
        <sz val="11"/>
        <color theme="1"/>
        <rFont val="Calibri"/>
        <family val="2"/>
        <scheme val="minor"/>
      </rPr>
      <t xml:space="preserve">  (not total soap weight) you normally use for your mold here.</t>
    </r>
  </si>
  <si>
    <t>Now make up your lye solution and let it cool</t>
  </si>
  <si>
    <t>To allow for errors</t>
  </si>
  <si>
    <t>FO</t>
  </si>
  <si>
    <t>If your mold is 7cm wide by 8cm high, your soap will be 7cm wide by 7cm high</t>
  </si>
  <si>
    <t>If your mold is 9 cm wide by 8cm high, this will not work as the height needs to be at least the same as the width</t>
  </si>
  <si>
    <t>Total</t>
  </si>
  <si>
    <t>1)</t>
  </si>
  <si>
    <t>2)</t>
  </si>
  <si>
    <t>Lisa OZ</t>
  </si>
  <si>
    <t>G/CM</t>
  </si>
  <si>
    <t>OZ/INCH</t>
  </si>
  <si>
    <t>3)</t>
  </si>
  <si>
    <t>4)</t>
  </si>
  <si>
    <t>5)</t>
  </si>
  <si>
    <r>
      <t>Fill in</t>
    </r>
    <r>
      <rPr>
        <b/>
        <sz val="11"/>
        <color theme="1"/>
        <rFont val="Calibri"/>
        <family val="2"/>
        <scheme val="minor"/>
      </rPr>
      <t xml:space="preserve"> ALL</t>
    </r>
    <r>
      <rPr>
        <sz val="11"/>
        <color theme="1"/>
        <rFont val="Calibri"/>
        <family val="2"/>
        <scheme val="minor"/>
      </rPr>
      <t xml:space="preserve"> orange boxes if using cm/grams or blue boxes if using inches/ozs:</t>
    </r>
  </si>
  <si>
    <t>Total oils - put these into your lye calculator</t>
  </si>
  <si>
    <t>Grams</t>
  </si>
  <si>
    <t>Ounces</t>
  </si>
  <si>
    <t xml:space="preserve">Oils </t>
  </si>
  <si>
    <t xml:space="preserve">Lye solution </t>
  </si>
  <si>
    <t>What is the weight of your cooled lye solution? Make sure you actually weigh it, don't use the figures from your lye calculator</t>
  </si>
  <si>
    <t>How much fragrance oil (FO) do you use PPO. Just enter number e.g. 5% would be 5</t>
  </si>
  <si>
    <t>Landscape Soap</t>
  </si>
  <si>
    <t xml:space="preserve">You can make this soap ~ number 1 </t>
  </si>
  <si>
    <t>Please note your loaf mold needs to be at least as tall as it is wide for these measurements to work. If your mold is taller than it is wide, that's ok, you will get a soap that is a square based on your molds width.</t>
  </si>
  <si>
    <t>How wide is your mold in cms/inches?</t>
  </si>
  <si>
    <t>How tall is the normal bar of soap your recipe produces in this mold cms/inches?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</si>
</sst>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9"/>
      <color indexed="81"/>
      <name val="Tahoma"/>
      <family val="2"/>
    </font>
    <font>
      <b/>
      <sz val="9"/>
      <color indexed="81"/>
      <name val="Tahoma"/>
      <family val="2"/>
    </font>
    <font>
      <b/>
      <sz val="16"/>
      <color theme="1"/>
      <name val="Courgette"/>
    </font>
    <font>
      <b/>
      <sz val="26"/>
      <color theme="1"/>
      <name val="Courgette"/>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
      <patternFill patternType="solid">
        <fgColor rgb="FFEEF30D"/>
        <bgColor indexed="64"/>
      </patternFill>
    </fill>
    <fill>
      <patternFill patternType="solid">
        <fgColor theme="9" tint="0.59999389629810485"/>
        <bgColor indexed="64"/>
      </patternFill>
    </fill>
    <fill>
      <patternFill patternType="solid">
        <fgColor theme="9"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right/>
      <top style="hair">
        <color indexed="64"/>
      </top>
      <bottom/>
      <diagonal/>
    </border>
    <border>
      <left/>
      <right style="medium">
        <color indexed="64"/>
      </right>
      <top style="hair">
        <color indexed="64"/>
      </top>
      <bottom/>
      <diagonal/>
    </border>
    <border>
      <left/>
      <right/>
      <top style="thin">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4">
    <xf numFmtId="0" fontId="0" fillId="0" borderId="0" xfId="0"/>
    <xf numFmtId="0" fontId="0" fillId="0" borderId="0" xfId="0" applyAlignment="1">
      <alignment wrapText="1"/>
    </xf>
    <xf numFmtId="1" fontId="0" fillId="0" borderId="0" xfId="0" applyNumberFormat="1"/>
    <xf numFmtId="0" fontId="0" fillId="0" borderId="0" xfId="0" applyAlignment="1">
      <alignment horizontal="left" vertical="top" wrapText="1"/>
    </xf>
    <xf numFmtId="0" fontId="0" fillId="0" borderId="0" xfId="0" applyAlignment="1">
      <alignment vertical="top" wrapText="1"/>
    </xf>
    <xf numFmtId="0" fontId="0" fillId="34" borderId="0" xfId="0" applyFill="1"/>
    <xf numFmtId="0" fontId="0" fillId="35" borderId="0" xfId="0" applyFill="1"/>
    <xf numFmtId="1" fontId="0" fillId="35" borderId="0" xfId="0" applyNumberFormat="1" applyFill="1"/>
    <xf numFmtId="1" fontId="0" fillId="0" borderId="0" xfId="0" applyNumberFormat="1" applyAlignment="1">
      <alignment horizontal="left" vertical="top"/>
    </xf>
    <xf numFmtId="1" fontId="0" fillId="0" borderId="0" xfId="0" applyNumberFormat="1" applyAlignment="1">
      <alignment vertical="top" wrapText="1"/>
    </xf>
    <xf numFmtId="1" fontId="0" fillId="0" borderId="0" xfId="0" applyNumberFormat="1" applyAlignment="1">
      <alignment vertical="top" wrapText="1"/>
    </xf>
    <xf numFmtId="2" fontId="0" fillId="0" borderId="0" xfId="0" applyNumberFormat="1" applyAlignment="1">
      <alignment horizontal="center" vertical="center" wrapText="1"/>
    </xf>
    <xf numFmtId="2" fontId="0" fillId="0" borderId="0" xfId="0" applyNumberFormat="1"/>
    <xf numFmtId="2" fontId="0" fillId="0" borderId="0" xfId="0" applyNumberFormat="1" applyAlignment="1">
      <alignment horizontal="center" vertical="center" wrapText="1"/>
    </xf>
    <xf numFmtId="2" fontId="0" fillId="0" borderId="0" xfId="0" applyNumberFormat="1" applyAlignment="1">
      <alignment vertical="center" wrapText="1"/>
    </xf>
    <xf numFmtId="2" fontId="0" fillId="34" borderId="0" xfId="0" applyNumberFormat="1" applyFill="1"/>
    <xf numFmtId="2" fontId="0" fillId="35" borderId="0" xfId="0" applyNumberFormat="1" applyFill="1"/>
    <xf numFmtId="2" fontId="16" fillId="0" borderId="0" xfId="0" applyNumberFormat="1" applyFont="1" applyAlignment="1">
      <alignment horizontal="center" vertical="center"/>
    </xf>
    <xf numFmtId="2" fontId="16" fillId="0" borderId="0" xfId="0" applyNumberFormat="1" applyFont="1"/>
    <xf numFmtId="0" fontId="0" fillId="37" borderId="0" xfId="0" applyFill="1" applyAlignment="1">
      <alignment vertical="top"/>
    </xf>
    <xf numFmtId="0" fontId="0" fillId="37" borderId="0" xfId="0" applyFill="1"/>
    <xf numFmtId="0" fontId="21" fillId="0" borderId="0" xfId="0" applyFont="1" applyAlignment="1">
      <alignment horizontal="left"/>
    </xf>
    <xf numFmtId="0" fontId="0" fillId="35" borderId="0" xfId="0" applyFill="1" applyAlignment="1">
      <alignment vertical="top" wrapText="1"/>
    </xf>
    <xf numFmtId="0" fontId="0" fillId="0" borderId="0" xfId="0" applyAlignment="1">
      <alignment vertical="center"/>
    </xf>
    <xf numFmtId="2" fontId="0" fillId="0" borderId="0" xfId="0" applyNumberFormat="1" applyAlignment="1">
      <alignment vertical="center"/>
    </xf>
    <xf numFmtId="0" fontId="22" fillId="0" borderId="0" xfId="0" applyFont="1"/>
    <xf numFmtId="0" fontId="0" fillId="35" borderId="10" xfId="0" applyFill="1" applyBorder="1"/>
    <xf numFmtId="0" fontId="0" fillId="35" borderId="11" xfId="0" applyFill="1" applyBorder="1"/>
    <xf numFmtId="2" fontId="0" fillId="38" borderId="11" xfId="0" applyNumberFormat="1" applyFill="1" applyBorder="1" applyAlignment="1">
      <alignment horizontal="center"/>
    </xf>
    <xf numFmtId="2" fontId="0" fillId="0" borderId="11" xfId="0" applyNumberFormat="1" applyBorder="1"/>
    <xf numFmtId="2" fontId="0" fillId="38" borderId="12" xfId="0" applyNumberFormat="1" applyFill="1" applyBorder="1" applyAlignment="1">
      <alignment horizontal="center"/>
    </xf>
    <xf numFmtId="0" fontId="0" fillId="0" borderId="13" xfId="0" applyBorder="1" applyAlignment="1">
      <alignment horizontal="center" wrapText="1"/>
    </xf>
    <xf numFmtId="0" fontId="0" fillId="0" borderId="0" xfId="0" applyBorder="1" applyAlignment="1">
      <alignment wrapText="1"/>
    </xf>
    <xf numFmtId="2" fontId="0" fillId="39" borderId="0" xfId="0" applyNumberFormat="1" applyFill="1" applyBorder="1" applyAlignment="1">
      <alignment horizontal="center" vertical="top" wrapText="1"/>
    </xf>
    <xf numFmtId="0" fontId="0" fillId="0" borderId="0" xfId="0" applyBorder="1" applyAlignment="1">
      <alignment horizontal="center" wrapText="1"/>
    </xf>
    <xf numFmtId="2" fontId="0" fillId="39" borderId="14" xfId="0" applyNumberFormat="1" applyFill="1" applyBorder="1" applyAlignment="1">
      <alignment horizontal="center" vertical="top" wrapText="1"/>
    </xf>
    <xf numFmtId="0" fontId="0" fillId="0" borderId="15" xfId="0" applyBorder="1"/>
    <xf numFmtId="0" fontId="0" fillId="0" borderId="16" xfId="0" applyBorder="1"/>
    <xf numFmtId="2" fontId="0" fillId="0" borderId="16" xfId="0" applyNumberFormat="1" applyBorder="1"/>
    <xf numFmtId="2" fontId="0" fillId="0" borderId="17" xfId="0" applyNumberFormat="1" applyBorder="1"/>
    <xf numFmtId="0" fontId="0" fillId="0" borderId="18" xfId="0" applyBorder="1" applyAlignment="1">
      <alignment horizontal="center"/>
    </xf>
    <xf numFmtId="0" fontId="0" fillId="0" borderId="19" xfId="0" applyBorder="1"/>
    <xf numFmtId="2" fontId="0" fillId="0" borderId="19" xfId="0" applyNumberFormat="1" applyBorder="1"/>
    <xf numFmtId="2" fontId="0" fillId="0" borderId="20" xfId="0" applyNumberFormat="1" applyBorder="1"/>
    <xf numFmtId="0" fontId="0" fillId="0" borderId="18" xfId="0" applyBorder="1"/>
    <xf numFmtId="2" fontId="0" fillId="0" borderId="22" xfId="0" applyNumberFormat="1" applyBorder="1"/>
    <xf numFmtId="0" fontId="0" fillId="0" borderId="22" xfId="0" applyBorder="1"/>
    <xf numFmtId="2" fontId="0" fillId="0" borderId="23" xfId="0" applyNumberFormat="1" applyBorder="1"/>
    <xf numFmtId="2" fontId="0" fillId="0" borderId="24" xfId="0" applyNumberFormat="1" applyBorder="1"/>
    <xf numFmtId="0" fontId="0" fillId="0" borderId="24" xfId="0" applyBorder="1"/>
    <xf numFmtId="2" fontId="0" fillId="0" borderId="21" xfId="0" applyNumberFormat="1" applyBorder="1"/>
    <xf numFmtId="1" fontId="0" fillId="0" borderId="16" xfId="0" applyNumberFormat="1" applyBorder="1"/>
    <xf numFmtId="2" fontId="0" fillId="33" borderId="0" xfId="0" applyNumberFormat="1" applyFill="1" applyAlignment="1" applyProtection="1">
      <alignment vertical="center"/>
      <protection locked="0"/>
    </xf>
    <xf numFmtId="2" fontId="0" fillId="36" borderId="0" xfId="0" applyNumberFormat="1" applyFill="1" applyAlignment="1" applyProtection="1">
      <alignment vertical="center"/>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b/>
        <i val="0"/>
        <color rgb="FFEEF30D"/>
      </font>
      <fill>
        <patternFill>
          <bgColor rgb="FFFF0000"/>
        </patternFill>
      </fill>
    </dxf>
    <dxf>
      <font>
        <b/>
        <i val="0"/>
        <color auto="1"/>
      </font>
      <fill>
        <patternFill>
          <bgColor rgb="FF92D050"/>
        </patternFill>
      </fill>
    </dxf>
    <dxf>
      <font>
        <b/>
        <i val="0"/>
        <color rgb="FFEEF30D"/>
      </font>
      <fill>
        <patternFill>
          <bgColor rgb="FFFF0000"/>
        </patternFill>
      </fill>
    </dxf>
    <dxf>
      <font>
        <b/>
        <i val="0"/>
        <color auto="1"/>
      </font>
      <fill>
        <patternFill>
          <bgColor rgb="FF92D050"/>
        </patternFill>
      </fill>
    </dxf>
  </dxfs>
  <tableStyles count="0" defaultTableStyle="TableStyleMedium2" defaultPivotStyle="PivotStyleLight16"/>
  <colors>
    <mruColors>
      <color rgb="FFEEF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161925</xdr:rowOff>
    </xdr:from>
    <xdr:to>
      <xdr:col>4</xdr:col>
      <xdr:colOff>114300</xdr:colOff>
      <xdr:row>43</xdr:row>
      <xdr:rowOff>2707</xdr:rowOff>
    </xdr:to>
    <xdr:pic>
      <xdr:nvPicPr>
        <xdr:cNvPr id="2" name="Picture 1">
          <a:extLst>
            <a:ext uri="{FF2B5EF4-FFF2-40B4-BE49-F238E27FC236}">
              <a16:creationId xmlns:a16="http://schemas.microsoft.com/office/drawing/2014/main" id="{B12B9035-81F6-4FFE-88F3-56602767DF49}"/>
            </a:ext>
          </a:extLst>
        </xdr:cNvPr>
        <xdr:cNvPicPr>
          <a:picLocks noChangeAspect="1"/>
        </xdr:cNvPicPr>
      </xdr:nvPicPr>
      <xdr:blipFill>
        <a:blip xmlns:r="http://schemas.openxmlformats.org/officeDocument/2006/relationships" r:embed="rId1"/>
        <a:stretch>
          <a:fillRect/>
        </a:stretch>
      </xdr:blipFill>
      <xdr:spPr>
        <a:xfrm>
          <a:off x="219075" y="8791575"/>
          <a:ext cx="1943100" cy="1936282"/>
        </a:xfrm>
        <a:prstGeom prst="rect">
          <a:avLst/>
        </a:prstGeom>
      </xdr:spPr>
    </xdr:pic>
    <xdr:clientData/>
  </xdr:twoCellAnchor>
  <xdr:twoCellAnchor editAs="oneCell">
    <xdr:from>
      <xdr:col>0</xdr:col>
      <xdr:colOff>19050</xdr:colOff>
      <xdr:row>0</xdr:row>
      <xdr:rowOff>47625</xdr:rowOff>
    </xdr:from>
    <xdr:to>
      <xdr:col>2</xdr:col>
      <xdr:colOff>57150</xdr:colOff>
      <xdr:row>2</xdr:row>
      <xdr:rowOff>60459</xdr:rowOff>
    </xdr:to>
    <xdr:pic>
      <xdr:nvPicPr>
        <xdr:cNvPr id="5" name="Picture 4">
          <a:extLst>
            <a:ext uri="{FF2B5EF4-FFF2-40B4-BE49-F238E27FC236}">
              <a16:creationId xmlns:a16="http://schemas.microsoft.com/office/drawing/2014/main" id="{F6FCE620-0E0E-4260-88D4-F27CB0DD4C11}"/>
            </a:ext>
          </a:extLst>
        </xdr:cNvPr>
        <xdr:cNvPicPr>
          <a:picLocks noChangeAspect="1"/>
        </xdr:cNvPicPr>
      </xdr:nvPicPr>
      <xdr:blipFill>
        <a:blip xmlns:r="http://schemas.openxmlformats.org/officeDocument/2006/relationships" r:embed="rId2"/>
        <a:stretch>
          <a:fillRect/>
        </a:stretch>
      </xdr:blipFill>
      <xdr:spPr>
        <a:xfrm>
          <a:off x="19050" y="47625"/>
          <a:ext cx="866775" cy="727209"/>
        </a:xfrm>
        <a:prstGeom prst="rect">
          <a:avLst/>
        </a:prstGeom>
      </xdr:spPr>
    </xdr:pic>
    <xdr:clientData/>
  </xdr:twoCellAnchor>
  <xdr:twoCellAnchor editAs="oneCell">
    <xdr:from>
      <xdr:col>10</xdr:col>
      <xdr:colOff>276225</xdr:colOff>
      <xdr:row>0</xdr:row>
      <xdr:rowOff>95250</xdr:rowOff>
    </xdr:from>
    <xdr:to>
      <xdr:col>12</xdr:col>
      <xdr:colOff>85725</xdr:colOff>
      <xdr:row>2</xdr:row>
      <xdr:rowOff>108084</xdr:rowOff>
    </xdr:to>
    <xdr:pic>
      <xdr:nvPicPr>
        <xdr:cNvPr id="9" name="Picture 8">
          <a:extLst>
            <a:ext uri="{FF2B5EF4-FFF2-40B4-BE49-F238E27FC236}">
              <a16:creationId xmlns:a16="http://schemas.microsoft.com/office/drawing/2014/main" id="{24AF04AB-6E58-4E38-BEE4-349A074500C9}"/>
            </a:ext>
          </a:extLst>
        </xdr:cNvPr>
        <xdr:cNvPicPr>
          <a:picLocks noChangeAspect="1"/>
        </xdr:cNvPicPr>
      </xdr:nvPicPr>
      <xdr:blipFill>
        <a:blip xmlns:r="http://schemas.openxmlformats.org/officeDocument/2006/relationships" r:embed="rId2"/>
        <a:stretch>
          <a:fillRect/>
        </a:stretch>
      </xdr:blipFill>
      <xdr:spPr>
        <a:xfrm>
          <a:off x="5514975" y="95250"/>
          <a:ext cx="866775" cy="727209"/>
        </a:xfrm>
        <a:prstGeom prst="rect">
          <a:avLst/>
        </a:prstGeom>
      </xdr:spPr>
    </xdr:pic>
    <xdr:clientData/>
  </xdr:twoCellAnchor>
  <xdr:twoCellAnchor editAs="oneCell">
    <xdr:from>
      <xdr:col>7</xdr:col>
      <xdr:colOff>200025</xdr:colOff>
      <xdr:row>34</xdr:row>
      <xdr:rowOff>38100</xdr:rowOff>
    </xdr:from>
    <xdr:to>
      <xdr:col>11</xdr:col>
      <xdr:colOff>348482</xdr:colOff>
      <xdr:row>42</xdr:row>
      <xdr:rowOff>180975</xdr:rowOff>
    </xdr:to>
    <xdr:pic>
      <xdr:nvPicPr>
        <xdr:cNvPr id="10" name="Picture 9">
          <a:extLst>
            <a:ext uri="{FF2B5EF4-FFF2-40B4-BE49-F238E27FC236}">
              <a16:creationId xmlns:a16="http://schemas.microsoft.com/office/drawing/2014/main" id="{B6C6C1AC-3F76-4BF5-AB8C-25BE4F8E275E}"/>
            </a:ext>
          </a:extLst>
        </xdr:cNvPr>
        <xdr:cNvPicPr>
          <a:picLocks noChangeAspect="1"/>
        </xdr:cNvPicPr>
      </xdr:nvPicPr>
      <xdr:blipFill>
        <a:blip xmlns:r="http://schemas.openxmlformats.org/officeDocument/2006/relationships" r:embed="rId2"/>
        <a:stretch>
          <a:fillRect/>
        </a:stretch>
      </xdr:blipFill>
      <xdr:spPr>
        <a:xfrm>
          <a:off x="4248150" y="9048750"/>
          <a:ext cx="1986782" cy="1666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212"/>
  <sheetViews>
    <sheetView tabSelected="1" topLeftCell="A12" workbookViewId="0">
      <selection activeCell="J19" sqref="J19"/>
    </sheetView>
  </sheetViews>
  <sheetFormatPr defaultRowHeight="15" x14ac:dyDescent="0.25"/>
  <cols>
    <col min="1" max="1" width="3.28515625" customWidth="1"/>
    <col min="5" max="5" width="11.7109375" customWidth="1"/>
    <col min="6" max="7" width="9.140625" customWidth="1"/>
    <col min="8" max="8" width="7.42578125" customWidth="1"/>
    <col min="9" max="9" width="1.85546875" customWidth="1"/>
    <col min="10" max="11" width="9.140625" customWidth="1"/>
    <col min="12" max="12" width="6.7109375" customWidth="1"/>
    <col min="13" max="13" width="2.42578125" customWidth="1"/>
    <col min="15" max="19" width="9.140625" hidden="1" customWidth="1"/>
    <col min="20" max="20" width="0" hidden="1" customWidth="1"/>
  </cols>
  <sheetData>
    <row r="1" spans="1:24" ht="21" x14ac:dyDescent="0.35">
      <c r="D1" s="21" t="s">
        <v>34</v>
      </c>
    </row>
    <row r="2" spans="1:24" ht="35.25" customHeight="1" x14ac:dyDescent="0.55000000000000004">
      <c r="E2" s="25" t="s">
        <v>33</v>
      </c>
    </row>
    <row r="4" spans="1:24" ht="34.5" customHeight="1" x14ac:dyDescent="0.25">
      <c r="A4" s="19" t="s">
        <v>17</v>
      </c>
      <c r="B4" s="9" t="s">
        <v>35</v>
      </c>
      <c r="C4" s="9"/>
      <c r="D4" s="9"/>
      <c r="E4" s="9"/>
      <c r="F4" s="9"/>
      <c r="G4" s="9"/>
      <c r="H4" s="9"/>
      <c r="I4" s="9"/>
      <c r="J4" s="9"/>
      <c r="K4" s="9"/>
      <c r="L4" s="9"/>
      <c r="M4" s="9"/>
      <c r="N4" s="10"/>
      <c r="U4" s="2"/>
      <c r="V4" s="2"/>
      <c r="W4" s="2"/>
      <c r="X4" s="2"/>
    </row>
    <row r="5" spans="1:24" ht="21" customHeight="1" x14ac:dyDescent="0.25">
      <c r="B5" s="8" t="s">
        <v>9</v>
      </c>
      <c r="C5" s="9" t="s">
        <v>14</v>
      </c>
      <c r="D5" s="9"/>
      <c r="E5" s="9"/>
      <c r="F5" s="9"/>
      <c r="G5" s="9"/>
      <c r="H5" s="9"/>
      <c r="I5" s="9"/>
      <c r="J5" s="9"/>
      <c r="K5" s="9"/>
      <c r="L5" s="9"/>
      <c r="M5" s="10"/>
      <c r="N5" s="10"/>
      <c r="U5" s="2"/>
      <c r="V5" s="2"/>
      <c r="W5" s="2"/>
      <c r="X5" s="2"/>
    </row>
    <row r="6" spans="1:24" ht="31.5" customHeight="1" x14ac:dyDescent="0.25">
      <c r="B6" s="2"/>
      <c r="C6" s="9" t="s">
        <v>15</v>
      </c>
      <c r="D6" s="9"/>
      <c r="E6" s="9"/>
      <c r="F6" s="9"/>
      <c r="G6" s="9"/>
      <c r="H6" s="9"/>
      <c r="I6" s="9"/>
      <c r="J6" s="9"/>
      <c r="K6" s="9"/>
      <c r="L6" s="9"/>
      <c r="M6" s="9"/>
      <c r="N6" s="10"/>
      <c r="U6" s="2"/>
      <c r="V6" s="2"/>
      <c r="W6" s="2"/>
      <c r="X6" s="2"/>
    </row>
    <row r="7" spans="1:24" x14ac:dyDescent="0.25">
      <c r="O7" s="2"/>
      <c r="P7" s="2"/>
      <c r="Q7" s="2"/>
      <c r="R7" s="2"/>
      <c r="S7" s="2"/>
      <c r="T7" s="2"/>
      <c r="U7" s="2"/>
      <c r="V7" s="2"/>
      <c r="W7" s="2"/>
      <c r="X7" s="2"/>
    </row>
    <row r="8" spans="1:24" x14ac:dyDescent="0.25">
      <c r="A8" s="20" t="s">
        <v>18</v>
      </c>
      <c r="B8" t="s">
        <v>25</v>
      </c>
      <c r="O8" s="2"/>
      <c r="Q8" s="2"/>
      <c r="R8" s="2"/>
      <c r="S8" s="2"/>
      <c r="T8" s="2"/>
      <c r="U8" s="2"/>
      <c r="V8" s="2"/>
      <c r="W8" s="2"/>
      <c r="X8" s="2"/>
    </row>
    <row r="9" spans="1:24" ht="12.75" customHeight="1" x14ac:dyDescent="0.25">
      <c r="F9" s="17" t="s">
        <v>20</v>
      </c>
      <c r="H9" s="11"/>
      <c r="I9" s="11"/>
      <c r="J9" s="18" t="s">
        <v>21</v>
      </c>
      <c r="N9" s="12"/>
      <c r="O9" s="12"/>
      <c r="P9" s="12"/>
      <c r="Q9" s="12"/>
      <c r="R9" s="12"/>
      <c r="S9" s="2"/>
      <c r="T9" s="2"/>
      <c r="U9" s="2"/>
      <c r="V9" s="2"/>
      <c r="W9" s="2"/>
      <c r="X9" s="2"/>
    </row>
    <row r="10" spans="1:24" s="6" customFormat="1" ht="39.75" customHeight="1" x14ac:dyDescent="0.25">
      <c r="B10" s="3" t="s">
        <v>10</v>
      </c>
      <c r="C10" s="3"/>
      <c r="D10" s="3"/>
      <c r="E10" s="3"/>
      <c r="F10" s="52"/>
      <c r="G10" s="13" t="str">
        <f>IF(F12=""," ",IF(F13&gt;=F12,"Mold OK to use",IF(F13=""," ","Please check mold dimensions, the height must be at least the same as the mold's width, if not, use a different mold")))</f>
        <v xml:space="preserve"> </v>
      </c>
      <c r="H10" s="13"/>
      <c r="I10" s="13"/>
      <c r="J10" s="53"/>
      <c r="K10" s="13" t="str">
        <f>IF(J12=""," ",IF(J13&gt;=J12,"Mold OK to use",IF(J13=""," ","Please check mold dimensions, the height must be at least the same as the mold's width, if not, use a different mold")))</f>
        <v xml:space="preserve"> </v>
      </c>
      <c r="L10" s="13"/>
      <c r="M10" s="13"/>
      <c r="Q10" s="14"/>
      <c r="R10" s="11" t="s">
        <v>8</v>
      </c>
      <c r="S10" s="11" t="s">
        <v>19</v>
      </c>
      <c r="T10" s="7"/>
      <c r="U10" s="7"/>
      <c r="V10" s="7"/>
      <c r="W10" s="7"/>
      <c r="X10" s="7"/>
    </row>
    <row r="11" spans="1:24" s="6" customFormat="1" ht="33.75" customHeight="1" x14ac:dyDescent="0.25">
      <c r="B11" s="4" t="s">
        <v>32</v>
      </c>
      <c r="C11" s="4"/>
      <c r="D11" s="4"/>
      <c r="E11" s="4"/>
      <c r="F11" s="52"/>
      <c r="G11" s="13"/>
      <c r="H11" s="13"/>
      <c r="I11" s="13"/>
      <c r="J11" s="53"/>
      <c r="K11" s="13"/>
      <c r="L11" s="13"/>
      <c r="M11" s="13"/>
      <c r="Q11" s="14"/>
      <c r="R11" s="12">
        <v>955.5</v>
      </c>
      <c r="S11" s="12">
        <f>R11*0.03527396</f>
        <v>33.70426878</v>
      </c>
      <c r="T11" s="7"/>
      <c r="U11" s="7"/>
      <c r="V11" s="7"/>
      <c r="W11" s="7"/>
      <c r="X11" s="7"/>
    </row>
    <row r="12" spans="1:24" ht="21" customHeight="1" x14ac:dyDescent="0.25">
      <c r="B12" t="s">
        <v>36</v>
      </c>
      <c r="F12" s="52"/>
      <c r="G12" s="13"/>
      <c r="H12" s="13"/>
      <c r="I12" s="13"/>
      <c r="J12" s="53"/>
      <c r="K12" s="13"/>
      <c r="L12" s="13"/>
      <c r="M12" s="13"/>
      <c r="Q12" s="12"/>
      <c r="R12" s="12"/>
      <c r="S12" s="12"/>
      <c r="T12" s="2"/>
      <c r="U12" s="2"/>
      <c r="V12" s="2"/>
      <c r="W12" s="2"/>
      <c r="X12" s="2"/>
    </row>
    <row r="13" spans="1:24" ht="32.25" customHeight="1" x14ac:dyDescent="0.25">
      <c r="B13" s="4" t="s">
        <v>37</v>
      </c>
      <c r="C13" s="4"/>
      <c r="D13" s="4"/>
      <c r="E13" s="4"/>
      <c r="F13" s="52"/>
      <c r="G13" s="13"/>
      <c r="H13" s="13"/>
      <c r="I13" s="13"/>
      <c r="J13" s="53"/>
      <c r="K13" s="13"/>
      <c r="L13" s="13"/>
      <c r="M13" s="13"/>
      <c r="Q13" s="12"/>
      <c r="R13" s="12">
        <v>7</v>
      </c>
      <c r="S13" s="12">
        <f>SUM(R13*0.39370079)</f>
        <v>2.7559055300000002</v>
      </c>
      <c r="T13" s="2"/>
      <c r="U13" s="2"/>
    </row>
    <row r="14" spans="1:24" x14ac:dyDescent="0.25">
      <c r="F14" s="12"/>
      <c r="H14" s="12"/>
      <c r="I14" s="12"/>
      <c r="J14" s="12"/>
      <c r="K14" s="12"/>
      <c r="L14" s="12"/>
      <c r="N14" s="12"/>
      <c r="O14" s="12"/>
      <c r="P14" s="12"/>
      <c r="Q14" s="12"/>
      <c r="R14" s="12">
        <v>7</v>
      </c>
      <c r="S14" s="12">
        <f>SUM(R14*0.39370079)</f>
        <v>2.7559055300000002</v>
      </c>
      <c r="T14" s="2"/>
      <c r="U14" s="2"/>
    </row>
    <row r="15" spans="1:24" x14ac:dyDescent="0.25">
      <c r="A15" s="20" t="s">
        <v>22</v>
      </c>
      <c r="B15" s="5" t="s">
        <v>26</v>
      </c>
      <c r="C15" s="5"/>
      <c r="D15" s="5"/>
      <c r="E15" s="5"/>
      <c r="F15" s="15" t="str">
        <f>IFERROR(SUM(R33/R11*F10)/R13*F12/F13*F12,"")</f>
        <v/>
      </c>
      <c r="G15" s="5"/>
      <c r="H15" s="5"/>
      <c r="I15" s="5"/>
      <c r="J15" s="15" t="str">
        <f>IFERROR(SUM(S33/S11*J10)/S13*J12/J13*J12,"")</f>
        <v/>
      </c>
      <c r="Q15" s="12"/>
      <c r="R15" s="12"/>
      <c r="S15" s="12"/>
      <c r="T15" s="2"/>
      <c r="U15" s="2"/>
    </row>
    <row r="16" spans="1:24" x14ac:dyDescent="0.25">
      <c r="B16" s="6"/>
      <c r="C16" s="6"/>
      <c r="D16" s="6"/>
      <c r="E16" s="6"/>
      <c r="Q16" s="12"/>
      <c r="R16" s="12"/>
      <c r="S16" s="12"/>
      <c r="T16" s="2"/>
      <c r="U16" s="2"/>
    </row>
    <row r="17" spans="1:21" x14ac:dyDescent="0.25">
      <c r="A17" s="20" t="s">
        <v>23</v>
      </c>
      <c r="B17" s="6" t="s">
        <v>11</v>
      </c>
      <c r="C17" s="6"/>
      <c r="D17" s="6"/>
      <c r="E17" s="6"/>
      <c r="Q17" s="12"/>
      <c r="R17" s="12"/>
      <c r="S17" s="12"/>
      <c r="T17" s="2"/>
      <c r="U17" s="2"/>
    </row>
    <row r="18" spans="1:21" x14ac:dyDescent="0.25">
      <c r="B18" s="6"/>
      <c r="C18" s="6"/>
      <c r="D18" s="6"/>
      <c r="E18" s="6"/>
      <c r="Q18" s="12"/>
      <c r="R18" s="12"/>
      <c r="S18" s="12"/>
      <c r="T18" s="2"/>
      <c r="U18" s="2"/>
    </row>
    <row r="19" spans="1:21" ht="63.75" customHeight="1" x14ac:dyDescent="0.25">
      <c r="A19" s="19" t="s">
        <v>24</v>
      </c>
      <c r="B19" s="22" t="s">
        <v>31</v>
      </c>
      <c r="C19" s="22"/>
      <c r="D19" s="22"/>
      <c r="E19" s="22"/>
      <c r="F19" s="52"/>
      <c r="G19" s="23"/>
      <c r="H19" s="24"/>
      <c r="I19" s="24"/>
      <c r="J19" s="53"/>
      <c r="Q19" s="12"/>
      <c r="R19" s="12"/>
      <c r="S19" s="12"/>
      <c r="T19" s="2"/>
      <c r="U19" s="2"/>
    </row>
    <row r="20" spans="1:21" ht="15.75" thickBot="1" x14ac:dyDescent="0.3">
      <c r="B20" s="6"/>
      <c r="C20" s="6"/>
      <c r="D20" s="6"/>
      <c r="E20" s="6"/>
      <c r="F20" s="16"/>
      <c r="H20" s="12"/>
      <c r="I20" s="12"/>
      <c r="J20" s="12"/>
      <c r="Q20" s="12"/>
      <c r="R20" s="12"/>
      <c r="S20" s="12"/>
      <c r="T20" s="2"/>
      <c r="U20" s="2"/>
    </row>
    <row r="21" spans="1:21" x14ac:dyDescent="0.25">
      <c r="B21" s="26"/>
      <c r="C21" s="27"/>
      <c r="D21" s="27"/>
      <c r="E21" s="27"/>
      <c r="F21" s="28" t="s">
        <v>27</v>
      </c>
      <c r="G21" s="28"/>
      <c r="H21" s="28"/>
      <c r="I21" s="29"/>
      <c r="J21" s="28" t="s">
        <v>28</v>
      </c>
      <c r="K21" s="28"/>
      <c r="L21" s="30"/>
      <c r="Q21" s="12"/>
      <c r="R21" s="12"/>
      <c r="S21" s="12"/>
      <c r="T21" s="2"/>
      <c r="U21" s="2"/>
    </row>
    <row r="22" spans="1:21" ht="30" x14ac:dyDescent="0.25">
      <c r="B22" s="31" t="s">
        <v>0</v>
      </c>
      <c r="C22" s="32"/>
      <c r="D22" s="32"/>
      <c r="E22" s="32"/>
      <c r="F22" s="33" t="s">
        <v>29</v>
      </c>
      <c r="G22" s="33" t="s">
        <v>30</v>
      </c>
      <c r="H22" s="33" t="s">
        <v>13</v>
      </c>
      <c r="I22" s="34"/>
      <c r="J22" s="33" t="s">
        <v>29</v>
      </c>
      <c r="K22" s="33" t="s">
        <v>30</v>
      </c>
      <c r="L22" s="35" t="s">
        <v>13</v>
      </c>
      <c r="Q22" s="12"/>
      <c r="R22" s="12"/>
      <c r="S22" s="12"/>
      <c r="T22" s="2"/>
      <c r="U22" s="2"/>
    </row>
    <row r="23" spans="1:21" x14ac:dyDescent="0.25">
      <c r="B23" s="40">
        <v>1</v>
      </c>
      <c r="C23" s="41" t="s">
        <v>1</v>
      </c>
      <c r="D23" s="41"/>
      <c r="E23" s="41"/>
      <c r="F23" s="42" t="str">
        <f>IFERROR(SUM(R24/$R$33*$F$15),"")</f>
        <v/>
      </c>
      <c r="G23" s="42" t="str">
        <f>IFERROR(SUM($F$19/$F$15*F23),"")</f>
        <v/>
      </c>
      <c r="H23" s="42" t="str">
        <f>IFERROR(SUM(F23*$F$11/100),"")</f>
        <v/>
      </c>
      <c r="I23" s="41"/>
      <c r="J23" s="42" t="str">
        <f>IFERROR(SUM(S24/$S$33*$J$15),"")</f>
        <v/>
      </c>
      <c r="K23" s="42" t="str">
        <f>IFERROR(SUM($J$19/$J$15*J23),"")</f>
        <v/>
      </c>
      <c r="L23" s="43" t="str">
        <f>IFERROR(SUM(J23*$J$11/100),"")</f>
        <v/>
      </c>
      <c r="Q23" s="12"/>
      <c r="R23" s="12"/>
      <c r="S23" s="12"/>
      <c r="T23" s="2"/>
      <c r="U23" s="2"/>
    </row>
    <row r="24" spans="1:21" x14ac:dyDescent="0.25">
      <c r="B24" s="40">
        <v>2</v>
      </c>
      <c r="C24" s="41" t="s">
        <v>2</v>
      </c>
      <c r="D24" s="41"/>
      <c r="E24" s="41"/>
      <c r="F24" s="42" t="str">
        <f>IFERROR(SUM(R25/$R$33*$F$15),"")</f>
        <v/>
      </c>
      <c r="G24" s="42" t="str">
        <f t="shared" ref="G24:G30" si="0">IFERROR(SUM($F$19/$F$15*F24),"")</f>
        <v/>
      </c>
      <c r="H24" s="42" t="str">
        <f t="shared" ref="H24:H29" si="1">IFERROR(SUM(F24*$F$11/100),"")</f>
        <v/>
      </c>
      <c r="I24" s="41"/>
      <c r="J24" s="42" t="str">
        <f t="shared" ref="J24:J29" si="2">IFERROR(SUM(S25/$S$33*$J$15),"")</f>
        <v/>
      </c>
      <c r="K24" s="42" t="str">
        <f t="shared" ref="K24:K30" si="3">IFERROR(SUM($J$19/$J$15*J24),"")</f>
        <v/>
      </c>
      <c r="L24" s="43" t="str">
        <f t="shared" ref="L24:L29" si="4">IFERROR(SUM(J24*$J$11/100),"")</f>
        <v/>
      </c>
      <c r="Q24" s="12"/>
      <c r="R24" s="12">
        <v>250</v>
      </c>
      <c r="S24" s="12">
        <f>R24*0.03527396</f>
        <v>8.8184900000000006</v>
      </c>
      <c r="T24" s="2"/>
      <c r="U24" s="2"/>
    </row>
    <row r="25" spans="1:21" x14ac:dyDescent="0.25">
      <c r="B25" s="40">
        <v>3</v>
      </c>
      <c r="C25" s="41" t="s">
        <v>3</v>
      </c>
      <c r="D25" s="41"/>
      <c r="E25" s="41"/>
      <c r="F25" s="42" t="str">
        <f>IFERROR(SUM(R26/$R$33*$F$15),"")</f>
        <v/>
      </c>
      <c r="G25" s="42" t="str">
        <f t="shared" si="0"/>
        <v/>
      </c>
      <c r="H25" s="42" t="str">
        <f t="shared" si="1"/>
        <v/>
      </c>
      <c r="I25" s="41"/>
      <c r="J25" s="42" t="str">
        <f t="shared" si="2"/>
        <v/>
      </c>
      <c r="K25" s="42" t="str">
        <f t="shared" si="3"/>
        <v/>
      </c>
      <c r="L25" s="43" t="str">
        <f t="shared" si="4"/>
        <v/>
      </c>
      <c r="Q25" s="12"/>
      <c r="R25" s="12">
        <v>34</v>
      </c>
      <c r="S25" s="12">
        <f>R25*0.03527396</f>
        <v>1.1993146400000001</v>
      </c>
      <c r="T25" s="2"/>
      <c r="U25" s="2"/>
    </row>
    <row r="26" spans="1:21" x14ac:dyDescent="0.25">
      <c r="B26" s="40">
        <v>4</v>
      </c>
      <c r="C26" s="41" t="s">
        <v>4</v>
      </c>
      <c r="D26" s="41"/>
      <c r="E26" s="41"/>
      <c r="F26" s="42" t="str">
        <f>IFERROR(SUM(R27/$R$33*$F$15),"")</f>
        <v/>
      </c>
      <c r="G26" s="42" t="str">
        <f t="shared" si="0"/>
        <v/>
      </c>
      <c r="H26" s="42" t="str">
        <f t="shared" si="1"/>
        <v/>
      </c>
      <c r="I26" s="41"/>
      <c r="J26" s="42" t="str">
        <f t="shared" si="2"/>
        <v/>
      </c>
      <c r="K26" s="42" t="str">
        <f t="shared" si="3"/>
        <v/>
      </c>
      <c r="L26" s="43" t="str">
        <f t="shared" si="4"/>
        <v/>
      </c>
      <c r="Q26" s="12"/>
      <c r="R26" s="12">
        <v>180</v>
      </c>
      <c r="S26" s="12">
        <f>R26*0.03527396</f>
        <v>6.3493127999999999</v>
      </c>
      <c r="T26" s="2"/>
      <c r="U26" s="2"/>
    </row>
    <row r="27" spans="1:21" x14ac:dyDescent="0.25">
      <c r="B27" s="40">
        <v>5</v>
      </c>
      <c r="C27" s="41" t="s">
        <v>5</v>
      </c>
      <c r="D27" s="41"/>
      <c r="E27" s="41"/>
      <c r="F27" s="42" t="str">
        <f>IFERROR(SUM(R28/$R$33*$F$15),"")</f>
        <v/>
      </c>
      <c r="G27" s="42" t="str">
        <f t="shared" si="0"/>
        <v/>
      </c>
      <c r="H27" s="42" t="str">
        <f t="shared" si="1"/>
        <v/>
      </c>
      <c r="I27" s="41"/>
      <c r="J27" s="42" t="str">
        <f t="shared" si="2"/>
        <v/>
      </c>
      <c r="K27" s="42" t="str">
        <f t="shared" si="3"/>
        <v/>
      </c>
      <c r="L27" s="43" t="str">
        <f t="shared" si="4"/>
        <v/>
      </c>
      <c r="Q27" s="12"/>
      <c r="R27" s="12">
        <v>162</v>
      </c>
      <c r="S27" s="12">
        <f>R27*0.03527396</f>
        <v>5.7143815199999999</v>
      </c>
      <c r="T27" s="2"/>
      <c r="U27" s="2"/>
    </row>
    <row r="28" spans="1:21" x14ac:dyDescent="0.25">
      <c r="B28" s="40">
        <v>6</v>
      </c>
      <c r="C28" s="41" t="s">
        <v>6</v>
      </c>
      <c r="D28" s="41"/>
      <c r="E28" s="41"/>
      <c r="F28" s="42" t="str">
        <f>IFERROR(SUM(R29/$R$33*$F$15),"")</f>
        <v/>
      </c>
      <c r="G28" s="42" t="str">
        <f t="shared" si="0"/>
        <v/>
      </c>
      <c r="H28" s="42" t="str">
        <f t="shared" si="1"/>
        <v/>
      </c>
      <c r="I28" s="41"/>
      <c r="J28" s="42" t="str">
        <f t="shared" si="2"/>
        <v/>
      </c>
      <c r="K28" s="42" t="str">
        <f t="shared" si="3"/>
        <v/>
      </c>
      <c r="L28" s="43" t="str">
        <f t="shared" si="4"/>
        <v/>
      </c>
      <c r="Q28" s="12"/>
      <c r="R28" s="12">
        <v>186</v>
      </c>
      <c r="S28" s="12">
        <f>R28*0.03527396</f>
        <v>6.5609565600000002</v>
      </c>
      <c r="T28" s="2"/>
      <c r="U28" s="2"/>
    </row>
    <row r="29" spans="1:21" x14ac:dyDescent="0.25">
      <c r="B29" s="40">
        <v>7</v>
      </c>
      <c r="C29" s="41" t="s">
        <v>7</v>
      </c>
      <c r="D29" s="41"/>
      <c r="E29" s="41"/>
      <c r="F29" s="42" t="str">
        <f>IFERROR(SUM(R30/$R$33*$F$15),"")</f>
        <v/>
      </c>
      <c r="G29" s="42" t="str">
        <f t="shared" si="0"/>
        <v/>
      </c>
      <c r="H29" s="42" t="str">
        <f t="shared" si="1"/>
        <v/>
      </c>
      <c r="I29" s="41"/>
      <c r="J29" s="42" t="str">
        <f t="shared" si="2"/>
        <v/>
      </c>
      <c r="K29" s="42" t="str">
        <f t="shared" si="3"/>
        <v/>
      </c>
      <c r="L29" s="43" t="str">
        <f t="shared" si="4"/>
        <v/>
      </c>
      <c r="Q29" s="12"/>
      <c r="R29" s="12">
        <v>197</v>
      </c>
      <c r="S29" s="12">
        <f>R29*0.03527396</f>
        <v>6.9489701200000003</v>
      </c>
      <c r="T29" s="2"/>
      <c r="U29" s="2"/>
    </row>
    <row r="30" spans="1:21" x14ac:dyDescent="0.25">
      <c r="B30" s="44" t="s">
        <v>12</v>
      </c>
      <c r="C30" s="41"/>
      <c r="D30" s="41"/>
      <c r="E30" s="41"/>
      <c r="F30" s="45">
        <v>10</v>
      </c>
      <c r="G30" s="45" t="str">
        <f t="shared" si="0"/>
        <v/>
      </c>
      <c r="H30" s="45">
        <v>0</v>
      </c>
      <c r="I30" s="46"/>
      <c r="J30" s="45">
        <v>0.5</v>
      </c>
      <c r="K30" s="45" t="str">
        <f t="shared" si="3"/>
        <v/>
      </c>
      <c r="L30" s="47">
        <v>0</v>
      </c>
      <c r="Q30" s="12"/>
      <c r="R30" s="12">
        <v>20</v>
      </c>
      <c r="S30" s="12">
        <f>R30*0.03527396</f>
        <v>0.70547919999999997</v>
      </c>
      <c r="T30" s="2"/>
      <c r="U30" s="2"/>
    </row>
    <row r="31" spans="1:21" ht="15.75" thickBot="1" x14ac:dyDescent="0.3">
      <c r="B31" s="44" t="s">
        <v>16</v>
      </c>
      <c r="C31" s="41"/>
      <c r="D31" s="41"/>
      <c r="E31" s="41"/>
      <c r="F31" s="48">
        <f>SUM(F23:F30)</f>
        <v>10</v>
      </c>
      <c r="G31" s="48">
        <f>SUM(G23:G30)</f>
        <v>0</v>
      </c>
      <c r="H31" s="48">
        <f>SUM(H23:H30)</f>
        <v>0</v>
      </c>
      <c r="I31" s="49"/>
      <c r="J31" s="48">
        <f>SUM(J23:J30)</f>
        <v>0.5</v>
      </c>
      <c r="K31" s="48">
        <f>SUM(K23:K30)</f>
        <v>0</v>
      </c>
      <c r="L31" s="50">
        <f>SUM(L23:L30)</f>
        <v>0</v>
      </c>
      <c r="Q31" s="12"/>
      <c r="R31" s="12">
        <v>10</v>
      </c>
      <c r="S31" s="12">
        <v>0.5</v>
      </c>
      <c r="T31" s="2"/>
      <c r="U31" s="2"/>
    </row>
    <row r="32" spans="1:21" ht="16.5" thickTop="1" thickBot="1" x14ac:dyDescent="0.3">
      <c r="B32" s="36"/>
      <c r="C32" s="37"/>
      <c r="D32" s="37"/>
      <c r="E32" s="51"/>
      <c r="F32" s="38"/>
      <c r="G32" s="38"/>
      <c r="H32" s="37"/>
      <c r="I32" s="37"/>
      <c r="J32" s="38"/>
      <c r="K32" s="38"/>
      <c r="L32" s="39"/>
      <c r="N32" s="12"/>
      <c r="O32" s="12"/>
      <c r="P32" s="12"/>
      <c r="Q32" s="12"/>
      <c r="R32" s="12">
        <f>SUM(F23:F30)</f>
        <v>10</v>
      </c>
      <c r="S32" s="12">
        <f>SUM(J23:J30)</f>
        <v>0.5</v>
      </c>
      <c r="T32" s="2"/>
      <c r="U32" s="2"/>
    </row>
    <row r="33" spans="5:24" x14ac:dyDescent="0.25">
      <c r="E33" s="2"/>
      <c r="F33" s="2"/>
      <c r="G33" s="2"/>
      <c r="H33" s="2"/>
      <c r="I33" s="2"/>
      <c r="J33" s="2"/>
      <c r="K33" s="2"/>
      <c r="L33" s="2"/>
      <c r="N33" s="2"/>
      <c r="O33" s="2"/>
      <c r="P33" s="2"/>
      <c r="Q33" s="2"/>
      <c r="R33" s="12">
        <f>SUM(R24:R31)</f>
        <v>1039</v>
      </c>
      <c r="S33" s="12">
        <f>SUM(S24:S31)</f>
        <v>36.796904840000003</v>
      </c>
      <c r="T33" s="2"/>
      <c r="U33" s="2"/>
    </row>
    <row r="34" spans="5:24" x14ac:dyDescent="0.25">
      <c r="E34" s="2"/>
      <c r="F34" s="2"/>
      <c r="G34" s="2"/>
      <c r="H34" s="2"/>
      <c r="I34" s="2"/>
      <c r="J34" s="2"/>
      <c r="K34" s="2"/>
      <c r="L34" s="2"/>
      <c r="M34" s="2"/>
      <c r="N34" s="2"/>
      <c r="O34" s="2"/>
      <c r="P34" s="2"/>
      <c r="Q34" s="2"/>
      <c r="R34" s="2"/>
      <c r="S34" s="2"/>
      <c r="T34" s="2"/>
      <c r="U34" s="2"/>
    </row>
    <row r="35" spans="5:24" x14ac:dyDescent="0.25">
      <c r="E35" s="2"/>
      <c r="F35" s="2"/>
      <c r="G35" s="2"/>
      <c r="H35" s="2"/>
      <c r="I35" s="2"/>
      <c r="J35" s="2"/>
      <c r="K35" s="2"/>
      <c r="L35" s="2"/>
      <c r="M35" s="2"/>
      <c r="N35" s="2"/>
      <c r="O35" s="2"/>
      <c r="P35" s="2"/>
      <c r="Q35" s="2"/>
      <c r="R35" s="2"/>
      <c r="S35" s="2"/>
      <c r="T35" s="2"/>
      <c r="U35" s="2"/>
    </row>
    <row r="36" spans="5:24" x14ac:dyDescent="0.25">
      <c r="E36" s="2"/>
      <c r="F36" s="2"/>
      <c r="G36" s="2"/>
      <c r="H36" s="2"/>
      <c r="I36" s="2"/>
      <c r="J36" s="2"/>
      <c r="K36" s="2"/>
      <c r="L36" s="2"/>
      <c r="M36" s="2"/>
      <c r="N36" s="2"/>
      <c r="O36" s="2"/>
      <c r="P36" s="2"/>
      <c r="Q36" s="2"/>
      <c r="R36" s="2"/>
      <c r="S36" s="2"/>
      <c r="T36" s="2"/>
      <c r="U36" s="2"/>
      <c r="V36" s="2"/>
      <c r="W36" s="2"/>
      <c r="X36" s="2"/>
    </row>
    <row r="37" spans="5:24" x14ac:dyDescent="0.25">
      <c r="E37" s="2"/>
      <c r="F37" s="2"/>
      <c r="G37" s="2"/>
      <c r="H37" s="2"/>
      <c r="I37" s="2"/>
      <c r="J37" s="2"/>
      <c r="K37" s="2"/>
      <c r="L37" s="2"/>
      <c r="M37" s="2"/>
      <c r="N37" s="2"/>
      <c r="O37" s="2"/>
      <c r="P37" s="2"/>
      <c r="Q37" s="2"/>
      <c r="R37" s="2"/>
      <c r="S37" s="2"/>
      <c r="T37" s="2"/>
      <c r="U37" s="2"/>
      <c r="V37" s="2"/>
      <c r="W37" s="2"/>
      <c r="X37" s="2"/>
    </row>
    <row r="38" spans="5:24" x14ac:dyDescent="0.25">
      <c r="E38" s="2"/>
      <c r="F38" s="2"/>
      <c r="G38" s="2"/>
      <c r="H38" s="2"/>
      <c r="I38" s="2"/>
      <c r="J38" s="2"/>
      <c r="K38" s="2"/>
      <c r="L38" s="2"/>
      <c r="M38" s="2"/>
      <c r="N38" s="2"/>
      <c r="O38" s="2"/>
      <c r="P38" s="2"/>
      <c r="Q38" s="2"/>
      <c r="R38" s="2"/>
      <c r="S38" s="2"/>
      <c r="T38" s="2"/>
      <c r="U38" s="2"/>
      <c r="V38" s="2"/>
      <c r="W38" s="2"/>
      <c r="X38" s="2"/>
    </row>
    <row r="39" spans="5:24" x14ac:dyDescent="0.25">
      <c r="E39" s="2"/>
      <c r="F39" s="2"/>
      <c r="G39" s="2"/>
      <c r="H39" s="2"/>
      <c r="I39" s="2"/>
      <c r="J39" s="2"/>
      <c r="K39" s="2"/>
      <c r="L39" s="2"/>
      <c r="M39" s="2"/>
      <c r="N39" s="2"/>
      <c r="O39" s="2"/>
      <c r="P39" s="2"/>
      <c r="Q39" s="2"/>
      <c r="R39" s="2"/>
      <c r="S39" s="2"/>
      <c r="T39" s="2"/>
      <c r="U39" s="2"/>
      <c r="V39" s="2"/>
      <c r="W39" s="2"/>
      <c r="X39" s="2"/>
    </row>
    <row r="40" spans="5:24" x14ac:dyDescent="0.25">
      <c r="E40" s="2"/>
      <c r="F40" s="2"/>
      <c r="G40" s="2"/>
      <c r="H40" s="2"/>
      <c r="I40" s="2"/>
      <c r="J40" s="2"/>
      <c r="K40" s="2"/>
      <c r="L40" s="2"/>
      <c r="M40" s="2"/>
      <c r="N40" s="2"/>
      <c r="O40" s="2"/>
      <c r="P40" s="2"/>
      <c r="Q40" s="2"/>
      <c r="R40" s="2"/>
      <c r="S40" s="2"/>
      <c r="T40" s="2"/>
      <c r="U40" s="2"/>
      <c r="V40" s="2"/>
      <c r="W40" s="2"/>
      <c r="X40" s="2"/>
    </row>
    <row r="41" spans="5:24" x14ac:dyDescent="0.25">
      <c r="E41" s="2"/>
      <c r="F41" s="2"/>
      <c r="G41" s="2"/>
      <c r="H41" s="2"/>
      <c r="I41" s="2"/>
      <c r="J41" s="2"/>
      <c r="K41" s="2"/>
      <c r="L41" s="2"/>
      <c r="M41" s="2"/>
      <c r="N41" s="2"/>
      <c r="O41" s="2"/>
      <c r="P41" s="2"/>
      <c r="Q41" s="2"/>
      <c r="R41" s="2"/>
      <c r="S41" s="2"/>
      <c r="T41" s="2"/>
      <c r="U41" s="2"/>
      <c r="V41" s="2"/>
      <c r="W41" s="2"/>
      <c r="X41" s="2"/>
    </row>
    <row r="42" spans="5:24" x14ac:dyDescent="0.25">
      <c r="E42" s="2"/>
      <c r="F42" s="2"/>
      <c r="G42" s="2"/>
      <c r="H42" s="2"/>
      <c r="I42" s="2"/>
      <c r="J42" s="2"/>
      <c r="K42" s="2"/>
      <c r="L42" s="2"/>
      <c r="M42" s="2"/>
      <c r="N42" s="2"/>
      <c r="O42" s="2"/>
      <c r="P42" s="2"/>
      <c r="Q42" s="2"/>
      <c r="R42" s="2"/>
      <c r="S42" s="2"/>
      <c r="T42" s="2"/>
      <c r="U42" s="2"/>
      <c r="V42" s="2"/>
      <c r="W42" s="2"/>
      <c r="X42" s="2"/>
    </row>
    <row r="1173" spans="1:1" x14ac:dyDescent="0.25">
      <c r="A1173" s="1"/>
    </row>
    <row r="1387" spans="2:2" x14ac:dyDescent="0.25">
      <c r="B1387" s="1"/>
    </row>
    <row r="1485" spans="1:1" x14ac:dyDescent="0.25">
      <c r="A1485" s="1"/>
    </row>
    <row r="1600" spans="2:2" x14ac:dyDescent="0.25">
      <c r="B1600" s="1"/>
    </row>
    <row r="1742" spans="4:4" x14ac:dyDescent="0.25">
      <c r="D1742" s="1"/>
    </row>
    <row r="2280" spans="1:1" x14ac:dyDescent="0.25">
      <c r="A2280" s="1"/>
    </row>
    <row r="3212" spans="3:3" x14ac:dyDescent="0.25">
      <c r="C3212" s="1"/>
    </row>
  </sheetData>
  <sheetProtection algorithmName="SHA-512" hashValue="JzoKiA76eDGd1QZHFgE1QibUnqOAOUY5VxCIErq/PfAFMs2BQck8ki6Jwxty4pz6uEQTtTcGmb5K9zNy5DV11w==" saltValue="RIbCN+7Or8Av+A5wH7bQ7g==" spinCount="100000" sheet="1" objects="1" scenarios="1" selectLockedCells="1"/>
  <mergeCells count="11">
    <mergeCell ref="F21:H21"/>
    <mergeCell ref="J21:L21"/>
    <mergeCell ref="C5:L5"/>
    <mergeCell ref="K10:M13"/>
    <mergeCell ref="C6:M6"/>
    <mergeCell ref="B4:M4"/>
    <mergeCell ref="B19:E19"/>
    <mergeCell ref="B10:E10"/>
    <mergeCell ref="B11:E11"/>
    <mergeCell ref="B13:E13"/>
    <mergeCell ref="G10:I13"/>
  </mergeCells>
  <conditionalFormatting sqref="K10">
    <cfRule type="containsText" dxfId="3" priority="3" operator="containsText" text="OK">
      <formula>NOT(ISERROR(SEARCH("OK",K10)))</formula>
    </cfRule>
    <cfRule type="containsText" dxfId="2" priority="4" operator="containsText" text="check">
      <formula>NOT(ISERROR(SEARCH("check",K10)))</formula>
    </cfRule>
  </conditionalFormatting>
  <conditionalFormatting sqref="G10">
    <cfRule type="containsText" dxfId="1" priority="1" operator="containsText" text="OK">
      <formula>NOT(ISERROR(SEARCH("OK",G10)))</formula>
    </cfRule>
    <cfRule type="containsText" dxfId="0" priority="2" operator="containsText" text="check">
      <formula>NOT(ISERROR(SEARCH("check",G10)))</formula>
    </cfRule>
  </conditionalFormatting>
  <pageMargins left="0.7" right="0.7" top="0.75" bottom="0.75" header="0.3" footer="0.3"/>
  <pageSetup paperSize="9" scale="89" fitToHeight="0"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Landscape plan with numbers</vt:lpstr>
      <vt:lpstr>'Landscape plan with numbers'!Print_Area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Cunningham</dc:creator>
  <cp:lastModifiedBy>Lisa Cunningham</cp:lastModifiedBy>
  <cp:lastPrinted>2020-04-22T03:49:46Z</cp:lastPrinted>
  <dcterms:created xsi:type="dcterms:W3CDTF">2020-04-21T14:13:57Z</dcterms:created>
  <dcterms:modified xsi:type="dcterms:W3CDTF">2020-04-22T03:52:18Z</dcterms:modified>
</cp:coreProperties>
</file>